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udd\OneDrive\proj, brf ekoxen\"/>
    </mc:Choice>
  </mc:AlternateContent>
  <bookViews>
    <workbookView xWindow="3420" yWindow="0" windowWidth="27675" windowHeight="13620"/>
  </bookViews>
  <sheets>
    <sheet name="data" sheetId="2" r:id="rId1"/>
    <sheet name="uppgifter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K10" i="2"/>
  <c r="K9" i="2"/>
  <c r="K8" i="2"/>
  <c r="K7" i="2"/>
  <c r="K6" i="2"/>
  <c r="K4" i="2"/>
  <c r="K5" i="2"/>
  <c r="H11" i="2"/>
  <c r="H10" i="2"/>
  <c r="H9" i="2"/>
  <c r="H8" i="2"/>
  <c r="H7" i="2"/>
  <c r="H6" i="2"/>
  <c r="H5" i="2"/>
  <c r="H4" i="2"/>
  <c r="C12" i="2" l="1"/>
  <c r="J12" i="2"/>
  <c r="G12" i="2"/>
  <c r="K12" i="2"/>
  <c r="H12" i="2"/>
  <c r="K13" i="2" l="1"/>
  <c r="H13" i="2"/>
  <c r="B18" i="2" s="1"/>
</calcChain>
</file>

<file path=xl/sharedStrings.xml><?xml version="1.0" encoding="utf-8"?>
<sst xmlns="http://schemas.openxmlformats.org/spreadsheetml/2006/main" count="38" uniqueCount="30">
  <si>
    <t>Låneöversikt</t>
  </si>
  <si>
    <t>Lån i svenska kronor</t>
  </si>
  <si>
    <t>Konto</t>
  </si>
  <si>
    <t>Låne-/kontonummer</t>
  </si>
  <si>
    <t>Valuta</t>
  </si>
  <si>
    <t>Företagslån²</t>
  </si>
  <si>
    <t>8803-9,265 492 621-7</t>
  </si>
  <si>
    <t>SEK</t>
  </si>
  <si>
    <t>8803-9,275 345 248-7</t>
  </si>
  <si>
    <t>8803-9,285 250 969-0</t>
  </si>
  <si>
    <t>Ffdatum</t>
  </si>
  <si>
    <t>Ränta</t>
  </si>
  <si>
    <t>Lån</t>
  </si>
  <si>
    <t>-6 900 000 </t>
  </si>
  <si>
    <t>-7 000 000 </t>
  </si>
  <si>
    <t>-6 000 000 </t>
  </si>
  <si>
    <t>Förfallodatum</t>
  </si>
  <si>
    <t>Betalt</t>
  </si>
  <si>
    <t>diff</t>
  </si>
  <si>
    <t>mkr lån</t>
  </si>
  <si>
    <t>2014-06-28*</t>
  </si>
  <si>
    <t>2015-12-28*</t>
  </si>
  <si>
    <t>* rörligt 3 mån</t>
  </si>
  <si>
    <t>vårt pris</t>
  </si>
  <si>
    <t>motsv rörligt</t>
  </si>
  <si>
    <t>Totalt sparat</t>
  </si>
  <si>
    <t>ränta %</t>
  </si>
  <si>
    <t>lånebelopp</t>
  </si>
  <si>
    <t>* 2014-06-28 innehöll två lån, ett gammalt fastränte på 3,1% och var precis i skiftet av ett kvartal. 
Så beloppet 75 235 är för högt i själva verket, vilket också påverkar summan 209 484 negativt (för högt och vi hade sparat mer).</t>
  </si>
  <si>
    <t>Företagslån 1 7,2-6,9 mkr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</si>
</sst>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/>
    <xf numFmtId="0" fontId="0" fillId="0" borderId="2" xfId="0" applyBorder="1"/>
    <xf numFmtId="3" fontId="0" fillId="0" borderId="3" xfId="0" applyNumberFormat="1" applyBorder="1"/>
    <xf numFmtId="3" fontId="0" fillId="0" borderId="4" xfId="0" applyNumberForma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0" fillId="0" borderId="5" xfId="0" applyBorder="1" applyAlignment="1">
      <alignment horizontal="right"/>
    </xf>
    <xf numFmtId="3" fontId="1" fillId="0" borderId="6" xfId="0" applyNumberFormat="1" applyFont="1" applyBorder="1"/>
    <xf numFmtId="0" fontId="0" fillId="0" borderId="1" xfId="0" applyBorder="1"/>
    <xf numFmtId="0" fontId="0" fillId="0" borderId="7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14" fontId="0" fillId="0" borderId="3" xfId="0" applyNumberFormat="1" applyBorder="1"/>
    <xf numFmtId="3" fontId="0" fillId="0" borderId="0" xfId="0" applyNumberFormat="1" applyBorder="1"/>
    <xf numFmtId="3" fontId="2" fillId="0" borderId="0" xfId="0" applyNumberFormat="1" applyFont="1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14" fontId="0" fillId="0" borderId="3" xfId="0" applyNumberFormat="1" applyBorder="1" applyAlignment="1">
      <alignment horizontal="right"/>
    </xf>
    <xf numFmtId="166" fontId="0" fillId="0" borderId="10" xfId="0" applyNumberFormat="1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166" fontId="3" fillId="0" borderId="9" xfId="0" applyNumberFormat="1" applyFont="1" applyBorder="1"/>
    <xf numFmtId="0" fontId="3" fillId="0" borderId="9" xfId="0" applyFont="1" applyBorder="1"/>
    <xf numFmtId="3" fontId="5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showGridLines="0" tabSelected="1" workbookViewId="0">
      <selection activeCell="B3" sqref="B3"/>
    </sheetView>
  </sheetViews>
  <sheetFormatPr defaultRowHeight="15" x14ac:dyDescent="0.25"/>
  <cols>
    <col min="2" max="2" width="14.140625" customWidth="1"/>
    <col min="5" max="5" width="11.28515625" customWidth="1"/>
    <col min="6" max="6" width="3.42578125" customWidth="1"/>
    <col min="7" max="7" width="11.7109375" customWidth="1"/>
    <col min="8" max="8" width="12.28515625" customWidth="1"/>
    <col min="9" max="9" width="4.7109375" customWidth="1"/>
    <col min="10" max="10" width="11.7109375" customWidth="1"/>
    <col min="11" max="11" width="12.28515625" customWidth="1"/>
  </cols>
  <sheetData>
    <row r="2" spans="2:11" x14ac:dyDescent="0.25">
      <c r="B2" s="14" t="s">
        <v>29</v>
      </c>
      <c r="C2" s="15"/>
      <c r="D2" s="15"/>
      <c r="E2" s="7"/>
      <c r="G2" s="26">
        <v>7</v>
      </c>
      <c r="H2" s="27" t="s">
        <v>19</v>
      </c>
      <c r="J2" s="26">
        <v>6</v>
      </c>
      <c r="K2" s="27" t="s">
        <v>19</v>
      </c>
    </row>
    <row r="3" spans="2:11" x14ac:dyDescent="0.25">
      <c r="B3" s="28" t="s">
        <v>16</v>
      </c>
      <c r="C3" s="29" t="s">
        <v>17</v>
      </c>
      <c r="D3" s="29" t="s">
        <v>26</v>
      </c>
      <c r="E3" s="27" t="s">
        <v>27</v>
      </c>
      <c r="G3" s="30" t="s">
        <v>23</v>
      </c>
      <c r="H3" s="31" t="s">
        <v>24</v>
      </c>
      <c r="J3" s="30" t="s">
        <v>23</v>
      </c>
      <c r="K3" s="31" t="s">
        <v>24</v>
      </c>
    </row>
    <row r="4" spans="2:11" x14ac:dyDescent="0.25">
      <c r="B4" s="19">
        <v>42457</v>
      </c>
      <c r="C4" s="20">
        <v>9837</v>
      </c>
      <c r="D4" s="17">
        <v>0.56399999999999995</v>
      </c>
      <c r="E4" s="18">
        <v>6.9</v>
      </c>
      <c r="G4" s="8">
        <v>59850</v>
      </c>
      <c r="H4" s="9">
        <f>($G$2*1000000)*(D4/100)/4</f>
        <v>9869.9999999999982</v>
      </c>
      <c r="I4" s="6"/>
      <c r="J4" s="8">
        <v>44895</v>
      </c>
      <c r="K4" s="9">
        <f>($J$2*1000000)*(D4/100)/4</f>
        <v>8459.9999999999982</v>
      </c>
    </row>
    <row r="5" spans="2:11" x14ac:dyDescent="0.25">
      <c r="B5" s="19">
        <v>42366</v>
      </c>
      <c r="C5" s="20">
        <v>12209</v>
      </c>
      <c r="D5" s="17">
        <v>0.7</v>
      </c>
      <c r="E5" s="18">
        <v>6.9</v>
      </c>
      <c r="G5" s="8">
        <v>59850</v>
      </c>
      <c r="H5" s="9">
        <f>($G$2*1000000)*(D5/100)/4</f>
        <v>12249.999999999998</v>
      </c>
      <c r="I5" s="6"/>
      <c r="J5" s="8">
        <v>44895</v>
      </c>
      <c r="K5" s="9">
        <f>($J$2*1000000)*(D5/100)/4</f>
        <v>10499.999999999998</v>
      </c>
    </row>
    <row r="6" spans="2:11" x14ac:dyDescent="0.25">
      <c r="B6" s="19">
        <v>42275</v>
      </c>
      <c r="C6" s="20">
        <v>14242</v>
      </c>
      <c r="D6" s="17">
        <v>0.77400000000000002</v>
      </c>
      <c r="E6" s="18">
        <v>7.2</v>
      </c>
      <c r="G6" s="8">
        <v>59850</v>
      </c>
      <c r="H6" s="9">
        <f>($G$2*1000000)*(D6/100)/4</f>
        <v>13545</v>
      </c>
      <c r="I6" s="6"/>
      <c r="J6" s="8">
        <v>44895</v>
      </c>
      <c r="K6" s="9">
        <f>($J$2*1000000)*(D6/100)/4</f>
        <v>11610</v>
      </c>
    </row>
    <row r="7" spans="2:11" x14ac:dyDescent="0.25">
      <c r="B7" s="19">
        <v>42183</v>
      </c>
      <c r="C7" s="20">
        <v>17028</v>
      </c>
      <c r="D7" s="17">
        <v>0.92300000000000004</v>
      </c>
      <c r="E7" s="18">
        <v>7.2</v>
      </c>
      <c r="G7" s="8">
        <v>59850</v>
      </c>
      <c r="H7" s="9">
        <f>($G$2*1000000)*(D7/100)/4</f>
        <v>16152.5</v>
      </c>
      <c r="I7" s="6"/>
      <c r="J7" s="8">
        <v>44895</v>
      </c>
      <c r="K7" s="9">
        <f>($J$2*1000000)*(D7/100)/4</f>
        <v>13845</v>
      </c>
    </row>
    <row r="8" spans="2:11" x14ac:dyDescent="0.25">
      <c r="B8" s="19">
        <v>42091</v>
      </c>
      <c r="C8" s="20">
        <v>22401</v>
      </c>
      <c r="D8" s="17">
        <v>1.242</v>
      </c>
      <c r="E8" s="18">
        <v>7.2</v>
      </c>
      <c r="G8" s="8">
        <v>59850</v>
      </c>
      <c r="H8" s="9">
        <f>($G$2*1000000)*(D8/100)/4</f>
        <v>21735</v>
      </c>
      <c r="I8" s="6"/>
      <c r="J8" s="8">
        <v>44895</v>
      </c>
      <c r="K8" s="9">
        <f>($J$2*1000000)*(D8/100)/4</f>
        <v>18630</v>
      </c>
    </row>
    <row r="9" spans="2:11" x14ac:dyDescent="0.25">
      <c r="B9" s="19">
        <v>42001</v>
      </c>
      <c r="C9" s="20">
        <v>26508</v>
      </c>
      <c r="D9" s="17">
        <v>1.454</v>
      </c>
      <c r="E9" s="18">
        <v>7.2</v>
      </c>
      <c r="G9" s="8">
        <v>59850</v>
      </c>
      <c r="H9" s="9">
        <f>($G$2*1000000)*(D9/100)/4</f>
        <v>25445</v>
      </c>
      <c r="I9" s="6"/>
      <c r="J9" s="8">
        <v>44895</v>
      </c>
      <c r="K9" s="9">
        <f>($J$2*1000000)*(D9/100)/4</f>
        <v>21810</v>
      </c>
    </row>
    <row r="10" spans="2:11" x14ac:dyDescent="0.25">
      <c r="B10" s="19">
        <v>41910</v>
      </c>
      <c r="C10" s="20">
        <v>32024</v>
      </c>
      <c r="D10" s="17">
        <v>1.738</v>
      </c>
      <c r="E10" s="18">
        <v>7.2</v>
      </c>
      <c r="G10" s="8">
        <v>59850</v>
      </c>
      <c r="H10" s="9">
        <f>($G$2*1000000)*(D10/100)/4</f>
        <v>30415</v>
      </c>
      <c r="I10" s="6"/>
      <c r="J10" s="8">
        <v>44895</v>
      </c>
      <c r="K10" s="9">
        <f>($J$2*1000000)*(D10/100)/4</f>
        <v>26070</v>
      </c>
    </row>
    <row r="11" spans="2:11" x14ac:dyDescent="0.25">
      <c r="B11" s="25" t="s">
        <v>20</v>
      </c>
      <c r="C11" s="20">
        <v>75235</v>
      </c>
      <c r="D11" s="17">
        <v>1.907</v>
      </c>
      <c r="E11" s="18">
        <v>7.2</v>
      </c>
      <c r="G11" s="8">
        <v>59850</v>
      </c>
      <c r="H11" s="9">
        <f>($G$2*1000000)*(D11/100)/4</f>
        <v>33372.5</v>
      </c>
      <c r="I11" s="6"/>
      <c r="J11" s="8">
        <v>44895</v>
      </c>
      <c r="K11" s="9">
        <f>($J$2*1000000)*(D11/100)/4</f>
        <v>28605</v>
      </c>
    </row>
    <row r="12" spans="2:11" x14ac:dyDescent="0.25">
      <c r="B12" s="16"/>
      <c r="C12" s="21">
        <f>SUM(C4:C11)</f>
        <v>209484</v>
      </c>
      <c r="D12" s="17">
        <v>3.1</v>
      </c>
      <c r="E12" s="18">
        <v>8.6999999999999993</v>
      </c>
      <c r="G12" s="10">
        <f>SUM(G3:G11)</f>
        <v>478800</v>
      </c>
      <c r="H12" s="11">
        <f>SUM(H3:H11)</f>
        <v>162785</v>
      </c>
      <c r="I12" s="6"/>
      <c r="J12" s="10">
        <f>SUM(J3:J11)</f>
        <v>359160</v>
      </c>
      <c r="K12" s="11">
        <f>SUM(K3:K11)</f>
        <v>139530</v>
      </c>
    </row>
    <row r="13" spans="2:11" x14ac:dyDescent="0.25">
      <c r="B13" s="22"/>
      <c r="C13" s="23"/>
      <c r="D13" s="23"/>
      <c r="E13" s="24"/>
      <c r="G13" s="12" t="s">
        <v>18</v>
      </c>
      <c r="H13" s="13">
        <f>H12-G12</f>
        <v>-316015</v>
      </c>
      <c r="J13" s="12" t="s">
        <v>18</v>
      </c>
      <c r="K13" s="13">
        <f>K12-J12</f>
        <v>-219630</v>
      </c>
    </row>
    <row r="15" spans="2:11" ht="27" customHeight="1" x14ac:dyDescent="0.25">
      <c r="B15" s="34" t="s">
        <v>28</v>
      </c>
      <c r="C15" s="34"/>
      <c r="D15" s="34"/>
      <c r="E15" s="34"/>
      <c r="F15" s="34"/>
      <c r="G15" s="34"/>
      <c r="H15" s="34"/>
      <c r="I15" s="34"/>
      <c r="J15" s="34"/>
      <c r="K15" s="34"/>
    </row>
    <row r="17" spans="2:2" ht="15.75" x14ac:dyDescent="0.25">
      <c r="B17" s="33" t="s">
        <v>25</v>
      </c>
    </row>
    <row r="18" spans="2:2" ht="18.75" x14ac:dyDescent="0.3">
      <c r="B18" s="32">
        <f>H13+K13</f>
        <v>-535645</v>
      </c>
    </row>
  </sheetData>
  <mergeCells count="1">
    <mergeCell ref="B15:K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opLeftCell="A4" workbookViewId="0">
      <selection activeCell="E22" sqref="E22"/>
    </sheetView>
  </sheetViews>
  <sheetFormatPr defaultRowHeight="15" x14ac:dyDescent="0.25"/>
  <cols>
    <col min="2" max="2" width="30.28515625" bestFit="1" customWidth="1"/>
    <col min="5" max="5" width="12.5703125" bestFit="1" customWidth="1"/>
    <col min="6" max="6" width="12.85546875" customWidth="1"/>
    <col min="7" max="8" width="10" bestFit="1" customWidth="1"/>
    <col min="10" max="11" width="10" bestFit="1" customWidth="1"/>
  </cols>
  <sheetData>
    <row r="2" spans="2:7" x14ac:dyDescent="0.25">
      <c r="B2" t="s">
        <v>0</v>
      </c>
    </row>
    <row r="3" spans="2:7" x14ac:dyDescent="0.25">
      <c r="B3" t="s">
        <v>1</v>
      </c>
    </row>
    <row r="10" spans="2:7" x14ac:dyDescent="0.25">
      <c r="B10" t="s">
        <v>2</v>
      </c>
      <c r="C10" t="s">
        <v>3</v>
      </c>
      <c r="D10" t="s">
        <v>4</v>
      </c>
      <c r="E10" s="1" t="s">
        <v>12</v>
      </c>
      <c r="F10" s="1" t="s">
        <v>10</v>
      </c>
      <c r="G10" s="1" t="s">
        <v>11</v>
      </c>
    </row>
    <row r="11" spans="2:7" x14ac:dyDescent="0.25">
      <c r="B11" t="s">
        <v>5</v>
      </c>
      <c r="C11" t="s">
        <v>6</v>
      </c>
      <c r="D11" t="s">
        <v>7</v>
      </c>
      <c r="E11" s="2" t="s">
        <v>13</v>
      </c>
      <c r="F11" s="3" t="s">
        <v>21</v>
      </c>
      <c r="G11" s="4">
        <v>0.64</v>
      </c>
    </row>
    <row r="12" spans="2:7" x14ac:dyDescent="0.25">
      <c r="B12" t="s">
        <v>5</v>
      </c>
      <c r="C12" t="s">
        <v>8</v>
      </c>
      <c r="D12" t="s">
        <v>7</v>
      </c>
      <c r="E12" s="2" t="s">
        <v>14</v>
      </c>
      <c r="F12" s="3">
        <v>43215</v>
      </c>
      <c r="G12" s="5">
        <v>3.42</v>
      </c>
    </row>
    <row r="13" spans="2:7" x14ac:dyDescent="0.25">
      <c r="B13" t="s">
        <v>5</v>
      </c>
      <c r="C13" t="s">
        <v>9</v>
      </c>
      <c r="D13" t="s">
        <v>7</v>
      </c>
      <c r="E13" s="2" t="s">
        <v>15</v>
      </c>
      <c r="F13" s="3">
        <v>42453</v>
      </c>
      <c r="G13" s="5">
        <v>2.99</v>
      </c>
    </row>
    <row r="15" spans="2:7" x14ac:dyDescent="0.25">
      <c r="F15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uppgifter</vt:lpstr>
    </vt:vector>
  </TitlesOfParts>
  <Company>Atea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 Uddenberg</dc:creator>
  <cp:lastModifiedBy>Rickard Uddenberg</cp:lastModifiedBy>
  <dcterms:created xsi:type="dcterms:W3CDTF">2015-11-13T09:22:49Z</dcterms:created>
  <dcterms:modified xsi:type="dcterms:W3CDTF">2016-03-20T01:04:23Z</dcterms:modified>
</cp:coreProperties>
</file>